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tsc-web\elearning\lqs_web\Excel\unit4\"/>
    </mc:Choice>
  </mc:AlternateContent>
  <bookViews>
    <workbookView xWindow="-120" yWindow="-120" windowWidth="29040" windowHeight="15720"/>
  </bookViews>
  <sheets>
    <sheet name="Sheet1" sheetId="1" r:id="rId1"/>
    <sheet name="Sheet2"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E25" i="1"/>
  <c r="D25" i="1"/>
  <c r="C25" i="1"/>
  <c r="B25" i="1"/>
  <c r="C17" i="1"/>
  <c r="D17" i="1"/>
  <c r="E17" i="1"/>
  <c r="F17" i="1"/>
  <c r="C16" i="1"/>
  <c r="C18" i="1" s="1"/>
  <c r="C24" i="1" s="1"/>
  <c r="C26" i="1" s="1"/>
  <c r="D16" i="1"/>
  <c r="E16" i="1"/>
  <c r="F16" i="1"/>
  <c r="B17" i="1"/>
  <c r="B16" i="1"/>
  <c r="G10" i="1"/>
  <c r="C9" i="1"/>
  <c r="C11" i="1"/>
  <c r="D9" i="1"/>
  <c r="D15" i="1" s="1"/>
  <c r="D11" i="1"/>
  <c r="E9" i="1"/>
  <c r="E11" i="1"/>
  <c r="F9" i="1"/>
  <c r="F15" i="1" s="1"/>
  <c r="F18" i="1" s="1"/>
  <c r="F24" i="1" s="1"/>
  <c r="F11" i="1"/>
  <c r="B9" i="1"/>
  <c r="G9" i="1" s="1"/>
  <c r="B11" i="1"/>
  <c r="G8" i="1"/>
  <c r="G7" i="1"/>
  <c r="G6" i="1"/>
  <c r="G5" i="1"/>
  <c r="G4" i="1"/>
  <c r="E15" i="1"/>
  <c r="C15" i="1"/>
  <c r="G11" i="1" l="1"/>
  <c r="D18" i="1"/>
  <c r="D24" i="1" s="1"/>
  <c r="B15" i="1"/>
  <c r="B18" i="1" s="1"/>
  <c r="B24" i="1" s="1"/>
  <c r="B26" i="1" s="1"/>
  <c r="E18" i="1"/>
  <c r="E24" i="1" s="1"/>
  <c r="E26" i="1" s="1"/>
  <c r="F26" i="1"/>
  <c r="D26" i="1"/>
  <c r="G26" i="1" l="1"/>
  <c r="B27" i="1" s="1"/>
</calcChain>
</file>

<file path=xl/comments1.xml><?xml version="1.0" encoding="utf-8"?>
<comments xmlns="http://schemas.openxmlformats.org/spreadsheetml/2006/main">
  <authors>
    <author>Timothy J. Herrman</author>
  </authors>
  <commentList>
    <comment ref="G9" authorId="0" shapeId="0">
      <text>
        <r>
          <rPr>
            <b/>
            <sz val="9"/>
            <color indexed="81"/>
            <rFont val="Tahoma"/>
            <family val="2"/>
          </rPr>
          <t>Timothy J. Herrman:</t>
        </r>
        <r>
          <rPr>
            <sz val="9"/>
            <color indexed="81"/>
            <rFont val="Tahoma"/>
            <family val="2"/>
          </rPr>
          <t xml:space="preserve">
Total direct cost, also referred to as revenue from analyzing samples. Note, sample cost collection is not included.</t>
        </r>
      </text>
    </comment>
    <comment ref="G10" authorId="0" shapeId="0">
      <text>
        <r>
          <rPr>
            <b/>
            <sz val="9"/>
            <color indexed="81"/>
            <rFont val="Tahoma"/>
            <family val="2"/>
          </rPr>
          <t>Timothy J. Herrman:</t>
        </r>
        <r>
          <rPr>
            <sz val="9"/>
            <color indexed="81"/>
            <rFont val="Tahoma"/>
            <family val="2"/>
          </rPr>
          <t xml:space="preserve">
Total Indirect Cost the covers lab operating expense includig utilities and maintenance</t>
        </r>
      </text>
    </comment>
    <comment ref="B15" authorId="0" shapeId="0">
      <text>
        <r>
          <rPr>
            <b/>
            <sz val="9"/>
            <color indexed="81"/>
            <rFont val="Tahoma"/>
            <family val="2"/>
          </rPr>
          <t>Timothy J. Herrman:</t>
        </r>
        <r>
          <rPr>
            <sz val="9"/>
            <color indexed="81"/>
            <rFont val="Tahoma"/>
            <family val="2"/>
          </rPr>
          <t xml:space="preserve">
Direct costs are treated as revenue, except for funds to purchase equipment and travel.</t>
        </r>
      </text>
    </comment>
    <comment ref="B16" authorId="0" shapeId="0">
      <text>
        <r>
          <rPr>
            <b/>
            <sz val="9"/>
            <color indexed="81"/>
            <rFont val="Tahoma"/>
            <family val="2"/>
          </rPr>
          <t>Timothy J. Herrman:</t>
        </r>
        <r>
          <rPr>
            <sz val="9"/>
            <color indexed="81"/>
            <rFont val="Tahoma"/>
            <family val="2"/>
          </rPr>
          <t xml:space="preserve">
Equipment cost is not part of the revenue</t>
        </r>
      </text>
    </comment>
  </commentList>
</comments>
</file>

<file path=xl/sharedStrings.xml><?xml version="1.0" encoding="utf-8"?>
<sst xmlns="http://schemas.openxmlformats.org/spreadsheetml/2006/main" count="46" uniqueCount="33">
  <si>
    <t>NPV Calculation</t>
  </si>
  <si>
    <t>Categories</t>
  </si>
  <si>
    <t>Year 1</t>
  </si>
  <si>
    <t>Year 2</t>
  </si>
  <si>
    <t>Year 3</t>
  </si>
  <si>
    <t>Year 4</t>
  </si>
  <si>
    <t>Year 5</t>
  </si>
  <si>
    <t>Totals</t>
  </si>
  <si>
    <t>Salary: Wages + Fringe Benefits</t>
  </si>
  <si>
    <t>Equipment</t>
  </si>
  <si>
    <t>Travel</t>
  </si>
  <si>
    <t>Training Costs</t>
  </si>
  <si>
    <t>Total Costs</t>
  </si>
  <si>
    <t>Definitions</t>
  </si>
  <si>
    <t>NPV (Net Present Value)</t>
  </si>
  <si>
    <t>Yearly Cash Flow</t>
  </si>
  <si>
    <t>Cash flow/Savings</t>
  </si>
  <si>
    <t>Rate of Return (Percent)</t>
  </si>
  <si>
    <t>Total</t>
  </si>
  <si>
    <t xml:space="preserve"> </t>
  </si>
  <si>
    <t>Direct Costs (Revenue)</t>
  </si>
  <si>
    <t>Laboratory Investment Cost for BS# and Radiochemistry Capability</t>
  </si>
  <si>
    <t>Lab Flexible Funding Project Cash Flow and Net Present Value Calculation for New BSL3 and Radiochemistry Capability</t>
  </si>
  <si>
    <t>Other Direct Costs (Salaries and Consumables)</t>
  </si>
  <si>
    <t>Total Direct Costs (Revenue)</t>
  </si>
  <si>
    <t>Indirect Costs (Covers Operating Expenses Including Utilities and Maintenance)</t>
  </si>
  <si>
    <t>Present Value (Time Adjusted Cash Flow at a 7% Rate of Return)</t>
  </si>
  <si>
    <t>Rate of Return (7%) by Year</t>
  </si>
  <si>
    <t>Net Present Value Calculation</t>
  </si>
  <si>
    <t>Summary</t>
  </si>
  <si>
    <t xml:space="preserve">Based upon a single 5-year project, the addition of a Biosafety Level 3 and Radiochemistry Lab was worth more that what is cost. </t>
  </si>
  <si>
    <t>Note: this project aligned with our strategic plan to provide food defense capability, thus expenses incurred by the project are ones we would have incurred, thus  once the BSL3 and radiochem capability was added, which is why direct costs are treated as revenue.</t>
  </si>
  <si>
    <t>LFFM Project Cash Flow (Direct Costs -  (Equipment + Travel))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</si>
</sst>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b/>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right/>
      <top/>
      <bottom style="thin">
        <color indexed="64"/>
      </bottom>
      <diagonal/>
    </border>
  </borders>
  <cellStyleXfs count="1">
    <xf numFmtId="0" fontId="0" fillId="0" borderId="0"/>
  </cellStyleXfs>
  <cellXfs count="14">
    <xf numFmtId="0" fontId="0" fillId="0" borderId="0" xfId="0"/>
    <xf numFmtId="0" fontId="1" fillId="0" borderId="0" xfId="0" applyFont="1"/>
    <xf numFmtId="0" fontId="0" fillId="2" borderId="0" xfId="0" applyFill="1"/>
    <xf numFmtId="0" fontId="0" fillId="2" borderId="0" xfId="0" applyFill="1" applyAlignment="1">
      <alignment horizontal="center"/>
    </xf>
    <xf numFmtId="3" fontId="0" fillId="0" borderId="0" xfId="0" applyNumberFormat="1"/>
    <xf numFmtId="3" fontId="0" fillId="2" borderId="0" xfId="0" applyNumberFormat="1" applyFill="1"/>
    <xf numFmtId="164" fontId="0" fillId="0" borderId="0" xfId="0" applyNumberFormat="1"/>
    <xf numFmtId="164" fontId="2" fillId="0" borderId="0" xfId="0" applyNumberFormat="1" applyFont="1"/>
    <xf numFmtId="164" fontId="0" fillId="2" borderId="0" xfId="0" applyNumberFormat="1" applyFill="1"/>
    <xf numFmtId="164" fontId="0" fillId="0" borderId="1" xfId="0" applyNumberFormat="1" applyBorder="1"/>
    <xf numFmtId="9" fontId="0" fillId="0" borderId="0" xfId="0" applyNumberFormat="1"/>
    <xf numFmtId="4" fontId="0" fillId="0" borderId="0" xfId="0" applyNumberFormat="1"/>
    <xf numFmtId="0" fontId="5"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tabSelected="1" workbookViewId="0">
      <selection activeCell="A13" sqref="A13"/>
    </sheetView>
  </sheetViews>
  <sheetFormatPr defaultRowHeight="15" x14ac:dyDescent="0.25"/>
  <cols>
    <col min="1" max="1" width="72.7109375" bestFit="1" customWidth="1"/>
    <col min="2" max="2" width="11.42578125" customWidth="1"/>
    <col min="3" max="3" width="11.140625" customWidth="1"/>
    <col min="4" max="4" width="11.28515625" customWidth="1"/>
    <col min="5" max="5" width="11.140625" customWidth="1"/>
    <col min="6" max="6" width="11.5703125" customWidth="1"/>
    <col min="7" max="7" width="12.7109375" bestFit="1" customWidth="1"/>
  </cols>
  <sheetData>
    <row r="1" spans="1:7" ht="15.75" x14ac:dyDescent="0.25">
      <c r="A1" s="12" t="s">
        <v>22</v>
      </c>
      <c r="B1" s="12"/>
      <c r="C1" s="12"/>
      <c r="D1" s="12"/>
      <c r="E1" s="12"/>
      <c r="F1" s="12"/>
      <c r="G1" s="12"/>
    </row>
    <row r="3" spans="1:7" x14ac:dyDescent="0.25">
      <c r="A3" s="2" t="s">
        <v>1</v>
      </c>
      <c r="B3" s="3" t="s">
        <v>2</v>
      </c>
      <c r="C3" s="3" t="s">
        <v>3</v>
      </c>
      <c r="D3" s="3" t="s">
        <v>4</v>
      </c>
      <c r="E3" s="3" t="s">
        <v>5</v>
      </c>
      <c r="F3" s="3" t="s">
        <v>6</v>
      </c>
      <c r="G3" s="3" t="s">
        <v>7</v>
      </c>
    </row>
    <row r="4" spans="1:7" x14ac:dyDescent="0.25">
      <c r="A4" t="s">
        <v>8</v>
      </c>
      <c r="B4" s="4">
        <v>373744</v>
      </c>
      <c r="C4" s="4">
        <v>383155</v>
      </c>
      <c r="D4" s="4">
        <v>370700</v>
      </c>
      <c r="E4" s="4">
        <v>370700</v>
      </c>
      <c r="F4" s="4">
        <v>370700</v>
      </c>
      <c r="G4" s="4">
        <f t="shared" ref="G4:G10" si="0">SUM(B4:F4)</f>
        <v>1868999</v>
      </c>
    </row>
    <row r="5" spans="1:7" x14ac:dyDescent="0.25">
      <c r="A5" t="s">
        <v>9</v>
      </c>
      <c r="B5" s="4">
        <v>253619</v>
      </c>
      <c r="C5" s="4">
        <v>0</v>
      </c>
      <c r="D5" s="4">
        <v>0</v>
      </c>
      <c r="E5" s="4">
        <v>0</v>
      </c>
      <c r="F5" s="4">
        <v>0</v>
      </c>
      <c r="G5" s="4">
        <f t="shared" si="0"/>
        <v>253619</v>
      </c>
    </row>
    <row r="6" spans="1:7" x14ac:dyDescent="0.25">
      <c r="A6" t="s">
        <v>10</v>
      </c>
      <c r="B6" s="4">
        <v>11000</v>
      </c>
      <c r="C6" s="4">
        <v>12000</v>
      </c>
      <c r="D6" s="4">
        <v>12000</v>
      </c>
      <c r="E6" s="4">
        <v>12000</v>
      </c>
      <c r="F6" s="4">
        <v>12000</v>
      </c>
      <c r="G6" s="4">
        <f t="shared" si="0"/>
        <v>59000</v>
      </c>
    </row>
    <row r="7" spans="1:7" x14ac:dyDescent="0.25">
      <c r="A7" t="s">
        <v>11</v>
      </c>
      <c r="B7" s="4">
        <v>0</v>
      </c>
      <c r="C7" s="4">
        <v>0</v>
      </c>
      <c r="D7" s="4">
        <v>0</v>
      </c>
      <c r="E7" s="4">
        <v>0</v>
      </c>
      <c r="F7" s="4">
        <v>0</v>
      </c>
      <c r="G7" s="4">
        <f t="shared" si="0"/>
        <v>0</v>
      </c>
    </row>
    <row r="8" spans="1:7" x14ac:dyDescent="0.25">
      <c r="A8" t="s">
        <v>23</v>
      </c>
      <c r="B8" s="4">
        <v>350339</v>
      </c>
      <c r="C8" s="4">
        <v>352440</v>
      </c>
      <c r="D8" s="4">
        <v>352440</v>
      </c>
      <c r="E8" s="4">
        <v>352440</v>
      </c>
      <c r="F8" s="4">
        <v>352440</v>
      </c>
      <c r="G8" s="4">
        <f t="shared" si="0"/>
        <v>1760099</v>
      </c>
    </row>
    <row r="9" spans="1:7" x14ac:dyDescent="0.25">
      <c r="A9" t="s">
        <v>24</v>
      </c>
      <c r="B9" s="4">
        <f>SUM(B4:B8)</f>
        <v>988702</v>
      </c>
      <c r="C9" s="4">
        <f t="shared" ref="C9:F9" si="1">SUM(C4:C8)</f>
        <v>747595</v>
      </c>
      <c r="D9" s="4">
        <f t="shared" si="1"/>
        <v>735140</v>
      </c>
      <c r="E9" s="4">
        <f t="shared" si="1"/>
        <v>735140</v>
      </c>
      <c r="F9" s="4">
        <f t="shared" si="1"/>
        <v>735140</v>
      </c>
      <c r="G9" s="4">
        <f t="shared" si="0"/>
        <v>3941717</v>
      </c>
    </row>
    <row r="10" spans="1:7" x14ac:dyDescent="0.25">
      <c r="A10" t="s">
        <v>25</v>
      </c>
      <c r="B10" s="4">
        <v>367543</v>
      </c>
      <c r="C10" s="4">
        <v>385012</v>
      </c>
      <c r="D10" s="4">
        <v>378598</v>
      </c>
      <c r="E10" s="4">
        <v>378598</v>
      </c>
      <c r="F10" s="4">
        <v>378598</v>
      </c>
      <c r="G10" s="4">
        <f t="shared" si="0"/>
        <v>1888349</v>
      </c>
    </row>
    <row r="11" spans="1:7" x14ac:dyDescent="0.25">
      <c r="A11" s="2" t="s">
        <v>12</v>
      </c>
      <c r="B11" s="5">
        <f>SUM(B9:B10)</f>
        <v>1356245</v>
      </c>
      <c r="C11" s="5">
        <f t="shared" ref="C11:G11" si="2">SUM(C9:C10)</f>
        <v>1132607</v>
      </c>
      <c r="D11" s="5">
        <f t="shared" si="2"/>
        <v>1113738</v>
      </c>
      <c r="E11" s="5">
        <f t="shared" si="2"/>
        <v>1113738</v>
      </c>
      <c r="F11" s="5">
        <f t="shared" si="2"/>
        <v>1113738</v>
      </c>
      <c r="G11" s="5">
        <f t="shared" si="2"/>
        <v>5830066</v>
      </c>
    </row>
    <row r="13" spans="1:7" x14ac:dyDescent="0.25">
      <c r="A13" s="1" t="s">
        <v>32</v>
      </c>
    </row>
    <row r="14" spans="1:7" x14ac:dyDescent="0.25">
      <c r="B14" s="3" t="s">
        <v>2</v>
      </c>
      <c r="C14" s="3" t="s">
        <v>3</v>
      </c>
      <c r="D14" s="3" t="s">
        <v>4</v>
      </c>
      <c r="E14" s="3" t="s">
        <v>5</v>
      </c>
      <c r="F14" s="3" t="s">
        <v>6</v>
      </c>
    </row>
    <row r="15" spans="1:7" x14ac:dyDescent="0.25">
      <c r="A15" t="s">
        <v>20</v>
      </c>
      <c r="B15" s="6">
        <f>B9</f>
        <v>988702</v>
      </c>
      <c r="C15" s="6">
        <f t="shared" ref="C15:F15" si="3">C9</f>
        <v>747595</v>
      </c>
      <c r="D15" s="6">
        <f t="shared" si="3"/>
        <v>735140</v>
      </c>
      <c r="E15" s="6">
        <f t="shared" si="3"/>
        <v>735140</v>
      </c>
      <c r="F15" s="6">
        <f t="shared" si="3"/>
        <v>735140</v>
      </c>
    </row>
    <row r="16" spans="1:7" x14ac:dyDescent="0.25">
      <c r="A16" t="s">
        <v>9</v>
      </c>
      <c r="B16" s="7">
        <f>B5</f>
        <v>253619</v>
      </c>
      <c r="C16" s="6">
        <f t="shared" ref="C16:F16" si="4">C5</f>
        <v>0</v>
      </c>
      <c r="D16" s="6">
        <f t="shared" si="4"/>
        <v>0</v>
      </c>
      <c r="E16" s="6">
        <f t="shared" si="4"/>
        <v>0</v>
      </c>
      <c r="F16" s="6">
        <f t="shared" si="4"/>
        <v>0</v>
      </c>
    </row>
    <row r="17" spans="1:7" x14ac:dyDescent="0.25">
      <c r="A17" t="s">
        <v>10</v>
      </c>
      <c r="B17" s="7">
        <f>B6</f>
        <v>11000</v>
      </c>
      <c r="C17" s="7">
        <f t="shared" ref="C17:F17" si="5">C6</f>
        <v>12000</v>
      </c>
      <c r="D17" s="7">
        <f t="shared" si="5"/>
        <v>12000</v>
      </c>
      <c r="E17" s="7">
        <f t="shared" si="5"/>
        <v>12000</v>
      </c>
      <c r="F17" s="7">
        <f t="shared" si="5"/>
        <v>12000</v>
      </c>
    </row>
    <row r="18" spans="1:7" x14ac:dyDescent="0.25">
      <c r="A18" t="s">
        <v>15</v>
      </c>
      <c r="B18" s="8">
        <f>(B15-(B16+B17))</f>
        <v>724083</v>
      </c>
      <c r="C18" s="8">
        <f t="shared" ref="C18:F18" si="6">(C15-(C16+C17))</f>
        <v>735595</v>
      </c>
      <c r="D18" s="8">
        <f t="shared" si="6"/>
        <v>723140</v>
      </c>
      <c r="E18" s="8">
        <f t="shared" si="6"/>
        <v>723140</v>
      </c>
      <c r="F18" s="8">
        <f t="shared" si="6"/>
        <v>723140</v>
      </c>
    </row>
    <row r="20" spans="1:7" x14ac:dyDescent="0.25">
      <c r="A20" s="1" t="s">
        <v>0</v>
      </c>
    </row>
    <row r="21" spans="1:7" x14ac:dyDescent="0.25">
      <c r="A21" t="s">
        <v>21</v>
      </c>
      <c r="B21" s="6">
        <v>2800000</v>
      </c>
    </row>
    <row r="22" spans="1:7" x14ac:dyDescent="0.25">
      <c r="A22" t="s">
        <v>17</v>
      </c>
      <c r="B22" s="10">
        <v>7.0000000000000007E-2</v>
      </c>
    </row>
    <row r="23" spans="1:7" x14ac:dyDescent="0.25">
      <c r="B23" s="3" t="s">
        <v>2</v>
      </c>
      <c r="C23" s="3" t="s">
        <v>3</v>
      </c>
      <c r="D23" s="3" t="s">
        <v>4</v>
      </c>
      <c r="E23" s="3" t="s">
        <v>5</v>
      </c>
      <c r="F23" s="3" t="s">
        <v>6</v>
      </c>
      <c r="G23" s="3" t="s">
        <v>18</v>
      </c>
    </row>
    <row r="24" spans="1:7" x14ac:dyDescent="0.25">
      <c r="A24" t="s">
        <v>16</v>
      </c>
      <c r="B24" s="6">
        <f>B18</f>
        <v>724083</v>
      </c>
      <c r="C24" s="6">
        <f t="shared" ref="C24:F24" si="7">C18</f>
        <v>735595</v>
      </c>
      <c r="D24" s="6">
        <f t="shared" si="7"/>
        <v>723140</v>
      </c>
      <c r="E24" s="6">
        <f t="shared" si="7"/>
        <v>723140</v>
      </c>
      <c r="F24" s="6">
        <f t="shared" si="7"/>
        <v>723140</v>
      </c>
    </row>
    <row r="25" spans="1:7" x14ac:dyDescent="0.25">
      <c r="A25" t="s">
        <v>27</v>
      </c>
      <c r="B25" s="11">
        <f>(1+0.07)^1</f>
        <v>1.07</v>
      </c>
      <c r="C25" s="11">
        <f>(1+0.07)^2</f>
        <v>1.1449</v>
      </c>
      <c r="D25" s="11">
        <f>(1+0.07)^3</f>
        <v>1.2250430000000001</v>
      </c>
      <c r="E25" s="11">
        <f>(1+0.07)^4</f>
        <v>1.31079601</v>
      </c>
      <c r="F25" s="11">
        <f>(1+0.07)^5</f>
        <v>1.4025517307000002</v>
      </c>
    </row>
    <row r="26" spans="1:7" x14ac:dyDescent="0.25">
      <c r="A26" t="s">
        <v>26</v>
      </c>
      <c r="B26" s="9">
        <f>(B24/B25)</f>
        <v>676713.08411214955</v>
      </c>
      <c r="C26" s="9">
        <f t="shared" ref="C26:F26" si="8">(C24/C25)</f>
        <v>642497.16132413305</v>
      </c>
      <c r="D26" s="9">
        <f t="shared" si="8"/>
        <v>590297.64669485064</v>
      </c>
      <c r="E26" s="9">
        <f t="shared" si="8"/>
        <v>551680.04364004743</v>
      </c>
      <c r="F26" s="9">
        <f t="shared" si="8"/>
        <v>515588.82583181991</v>
      </c>
      <c r="G26" s="9">
        <f>SUM(B26:F26)</f>
        <v>2976776.7616030006</v>
      </c>
    </row>
    <row r="27" spans="1:7" x14ac:dyDescent="0.25">
      <c r="A27" t="s">
        <v>28</v>
      </c>
      <c r="B27" s="6">
        <f>G26-B21</f>
        <v>176776.76160300057</v>
      </c>
    </row>
    <row r="29" spans="1:7" x14ac:dyDescent="0.25">
      <c r="A29" s="1" t="s">
        <v>13</v>
      </c>
    </row>
    <row r="30" spans="1:7" x14ac:dyDescent="0.25">
      <c r="A30" t="s">
        <v>14</v>
      </c>
    </row>
    <row r="31" spans="1:7" x14ac:dyDescent="0.25">
      <c r="A31" t="s">
        <v>19</v>
      </c>
    </row>
    <row r="32" spans="1:7" x14ac:dyDescent="0.25">
      <c r="A32" s="1" t="s">
        <v>29</v>
      </c>
    </row>
    <row r="33" spans="1:7" ht="15" customHeight="1" x14ac:dyDescent="0.25">
      <c r="A33" s="13" t="s">
        <v>30</v>
      </c>
      <c r="B33" s="13"/>
      <c r="C33" s="13"/>
      <c r="D33" s="13"/>
      <c r="E33" s="13"/>
      <c r="F33" s="13"/>
      <c r="G33" s="13"/>
    </row>
    <row r="34" spans="1:7" ht="15" customHeight="1" x14ac:dyDescent="0.25">
      <c r="A34" s="13" t="s">
        <v>31</v>
      </c>
      <c r="B34" s="13"/>
      <c r="C34" s="13"/>
      <c r="D34" s="13"/>
      <c r="E34" s="13"/>
      <c r="F34" s="13"/>
      <c r="G34" s="13"/>
    </row>
  </sheetData>
  <mergeCells count="3">
    <mergeCell ref="A1:G1"/>
    <mergeCell ref="A33:G33"/>
    <mergeCell ref="A34:G3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workbookViewId="0">
      <selection activeCell="A4" sqref="A4"/>
    </sheetView>
  </sheetViews>
  <sheetFormatPr defaultRowHeight="15" x14ac:dyDescent="0.25"/>
  <cols>
    <col min="1" max="2" width="42.7109375" customWidth="1"/>
  </cols>
  <sheetData>
    <row r="3" spans="1:1" x14ac:dyDescent="0.25">
      <c r="A3"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Prabha Vasudevan</dc:creator>
  <cp:lastModifiedBy>Prabha Vasudevan</cp:lastModifiedBy>
  <dcterms:created xsi:type="dcterms:W3CDTF">2022-10-28T20:27:43Z</dcterms:created>
  <dcterms:modified xsi:type="dcterms:W3CDTF">2022-11-07T21:03:20Z</dcterms:modified>
</cp:coreProperties>
</file>